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ating Annuities" sheetId="1" r:id="rId1"/>
    <sheet name="Table of Annuities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<sst xmlns="http://schemas.openxmlformats.org/spreadsheetml/2006/main" count="23" uniqueCount="23">
  <si>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Annuity</t>
  </si>
  <si>
    <t>Interest per Month = 12th cube root year percentage.</t>
  </si>
  <si>
    <t>Interest per Month = Year Percentage / 12</t>
  </si>
  <si>
    <t>Principal</t>
  </si>
  <si>
    <t>Interest per year</t>
  </si>
  <si>
    <t>Interest per month</t>
  </si>
  <si>
    <t>Number of Years</t>
  </si>
  <si>
    <t>Number of Months</t>
  </si>
  <si>
    <t>Monthly Installments</t>
  </si>
  <si>
    <t>Paid in total</t>
  </si>
  <si>
    <t>Interest Total</t>
  </si>
  <si>
    <t>Interest as factor of Principal</t>
  </si>
  <si>
    <t>Please Note:</t>
  </si>
  <si>
    <r>
      <t xml:space="preserve">You can change the values in </t>
    </r>
    <r>
      <rPr>
        <b/>
        <sz val="12"/>
        <color indexed="8"/>
        <rFont val="Calibri"/>
        <family val="2"/>
      </rPr>
      <t>BOLD</t>
    </r>
  </si>
  <si>
    <r>
      <t>The calculation based on the cube root (2</t>
    </r>
    <r>
      <rPr>
        <vertAlign val="superscript"/>
        <sz val="12"/>
        <color indexed="8"/>
        <rFont val="Calibri"/>
        <family val="2"/>
      </rPr>
      <t>nd</t>
    </r>
    <r>
      <rPr>
        <sz val="12"/>
        <color indexed="8"/>
        <rFont val="Calibri"/>
        <family val="2"/>
      </rPr>
      <t xml:space="preserve"> column) is probably the best, but sometimes the the Interest per Month is calculated by just dividing by 12</t>
    </r>
  </si>
  <si>
    <t>This table shows the interest you pay as a factor of the principal in a mortgage.</t>
  </si>
  <si>
    <t>It is assumed that the monthly payments are constant (annuities). The PMT function of Excel</t>
  </si>
  <si>
    <t>is used to calculate these annuities.</t>
  </si>
  <si>
    <t>Example: after a 30-year mortgage at 7.0 % interest you will have paid interest to the value</t>
  </si>
  <si>
    <t>of 1.40 times the principal. If the principal is $ 200,000 this amounts to $ 280,000.</t>
  </si>
  <si>
    <t>The line indicates when you start paying more interest than the value of the principal.</t>
  </si>
  <si>
    <t>interest percentage</t>
  </si>
  <si>
    <t>number of years of mortgage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</si>
</sst>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€ &quot;#,##0.00_-"/>
    <numFmt numFmtId="166" formatCode="0%"/>
    <numFmt numFmtId="167" formatCode="0.00%"/>
    <numFmt numFmtId="168" formatCode="&quot;€ &quot;#,##0.00_-;[RED]&quot;€ &quot;#,##0.00\-"/>
    <numFmt numFmtId="169" formatCode="#,##0.00_ ;[RED]\-#,##0.00\ "/>
    <numFmt numFmtId="170" formatCode="0.00"/>
    <numFmt numFmtId="171" formatCode="0.0000%"/>
    <numFmt numFmtId="172" formatCode="0.0%"/>
    <numFmt numFmtId="173" formatCode="0.00000"/>
  </numFmts>
  <fonts count="20"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vertAlign val="superscript"/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7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3" fillId="16" borderId="0" applyNumberFormat="0" applyBorder="0" applyAlignment="0" applyProtection="0"/>
    <xf numFmtId="164" fontId="4" fillId="11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9" borderId="0" applyNumberFormat="0" applyBorder="0" applyAlignment="0" applyProtection="0"/>
    <xf numFmtId="164" fontId="0" fillId="20" borderId="7" applyNumberFormat="0" applyAlignment="0" applyProtection="0"/>
    <xf numFmtId="164" fontId="14" fillId="11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right"/>
    </xf>
    <xf numFmtId="165" fontId="16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16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8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right"/>
    </xf>
    <xf numFmtId="173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73" fontId="0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20"/>
  <sheetViews>
    <sheetView tabSelected="1" workbookViewId="0" topLeftCell="A1">
      <selection activeCell="C21" sqref="C21"/>
    </sheetView>
  </sheetViews>
  <sheetFormatPr defaultColWidth="11.00390625" defaultRowHeight="15.75"/>
  <cols>
    <col min="3" max="3" width="28.625" style="0" customWidth="1"/>
    <col min="4" max="4" width="43.625" style="0" customWidth="1"/>
    <col min="5" max="5" width="38.00390625" style="0" customWidth="1"/>
  </cols>
  <sheetData>
    <row r="3" ht="15">
      <c r="C3" s="1" t="s">
        <v>0</v>
      </c>
    </row>
    <row r="4" spans="4:5" ht="15">
      <c r="D4" s="2" t="s">
        <v>1</v>
      </c>
      <c r="E4" s="2" t="s">
        <v>2</v>
      </c>
    </row>
    <row r="5" spans="3:5" ht="15">
      <c r="C5" s="1" t="s">
        <v>3</v>
      </c>
      <c r="D5" s="3">
        <v>300000</v>
      </c>
      <c r="E5" s="4">
        <f>D5</f>
        <v>300000</v>
      </c>
    </row>
    <row r="6" spans="3:5" ht="15">
      <c r="C6" s="1" t="s">
        <v>4</v>
      </c>
      <c r="D6" s="5">
        <v>0.07</v>
      </c>
      <c r="E6" s="6">
        <f>D6</f>
        <v>0.07</v>
      </c>
    </row>
    <row r="7" spans="3:5" ht="15">
      <c r="C7" t="s">
        <v>5</v>
      </c>
      <c r="D7" s="4">
        <f>EXP(LN(D6+1)/12)-1</f>
        <v>0.005654145387405274</v>
      </c>
      <c r="E7" s="4">
        <f>E6/12</f>
        <v>0.005833333333333334</v>
      </c>
    </row>
    <row r="8" spans="3:5" ht="15">
      <c r="C8" s="1" t="s">
        <v>6</v>
      </c>
      <c r="D8" s="1">
        <v>30</v>
      </c>
      <c r="E8" s="4">
        <f>D8</f>
        <v>30</v>
      </c>
    </row>
    <row r="9" spans="3:5" ht="15">
      <c r="C9" s="1" t="s">
        <v>7</v>
      </c>
      <c r="D9" s="4">
        <f>D8*12</f>
        <v>360</v>
      </c>
      <c r="E9" s="4">
        <f>E8*12</f>
        <v>360</v>
      </c>
    </row>
    <row r="10" ht="15">
      <c r="E10" s="4">
        <f>D10</f>
        <v>0</v>
      </c>
    </row>
    <row r="11" spans="3:5" ht="15">
      <c r="C11" t="s">
        <v>8</v>
      </c>
      <c r="D11" s="7">
        <f>-PMT(D7,D9,D5)</f>
        <v>1952.7738929996985</v>
      </c>
      <c r="E11" s="7">
        <f>-PMT(E7,E9,E5)</f>
        <v>1995.907485537547</v>
      </c>
    </row>
    <row r="12" spans="3:5" ht="15">
      <c r="C12" t="s">
        <v>9</v>
      </c>
      <c r="D12" s="7">
        <f>D11*D9</f>
        <v>702998.6014798915</v>
      </c>
      <c r="E12" s="7">
        <f>E11*E9</f>
        <v>718526.6947935169</v>
      </c>
    </row>
    <row r="13" spans="3:5" ht="15">
      <c r="C13" t="s">
        <v>10</v>
      </c>
      <c r="D13" s="7">
        <f>D12-D5</f>
        <v>402998.60147989145</v>
      </c>
      <c r="E13" s="7">
        <f>E12-E5</f>
        <v>418526.6947935169</v>
      </c>
    </row>
    <row r="14" spans="3:5" ht="15">
      <c r="C14" t="s">
        <v>11</v>
      </c>
      <c r="D14" s="8">
        <f>D13/D5</f>
        <v>1.3433286715996382</v>
      </c>
      <c r="E14" s="8">
        <f>E13/E5</f>
        <v>1.3950889826450563</v>
      </c>
    </row>
    <row r="15" spans="4:5" ht="15">
      <c r="D15" s="9"/>
      <c r="E15" s="9"/>
    </row>
    <row r="16" ht="15">
      <c r="D16" s="10"/>
    </row>
    <row r="18" ht="15">
      <c r="C18" s="11" t="s">
        <v>12</v>
      </c>
    </row>
    <row r="19" ht="15">
      <c r="C19" t="s">
        <v>13</v>
      </c>
    </row>
    <row r="20" ht="15">
      <c r="C20" t="s">
        <v>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2"/>
  <sheetViews>
    <sheetView workbookViewId="0" topLeftCell="A1">
      <selection activeCell="M19" sqref="M19"/>
    </sheetView>
  </sheetViews>
  <sheetFormatPr defaultColWidth="8.00390625" defaultRowHeight="15.75"/>
  <cols>
    <col min="1" max="1" width="8.375" style="0" customWidth="1"/>
    <col min="2" max="2" width="16.25390625" style="12" customWidth="1"/>
    <col min="3" max="3" width="2.125" style="0" customWidth="1"/>
    <col min="4" max="4" width="8.75390625" style="13" customWidth="1"/>
    <col min="5" max="16384" width="8.375" style="0" customWidth="1"/>
  </cols>
  <sheetData>
    <row r="2" ht="15">
      <c r="B2" s="12" t="s">
        <v>15</v>
      </c>
    </row>
    <row r="3" ht="15">
      <c r="B3" s="12" t="s">
        <v>16</v>
      </c>
    </row>
    <row r="4" ht="15">
      <c r="B4" s="12" t="s">
        <v>17</v>
      </c>
    </row>
    <row r="5" ht="15">
      <c r="B5" s="12" t="s">
        <v>18</v>
      </c>
    </row>
    <row r="6" ht="15">
      <c r="B6" s="12" t="s">
        <v>19</v>
      </c>
    </row>
    <row r="7" ht="15">
      <c r="B7" s="12" t="s">
        <v>20</v>
      </c>
    </row>
    <row r="10" spans="2:8" ht="15">
      <c r="B10" s="14" t="s">
        <v>21</v>
      </c>
      <c r="D10" s="15"/>
      <c r="E10" s="16"/>
      <c r="F10" s="17" t="s">
        <v>22</v>
      </c>
      <c r="G10" s="16"/>
      <c r="H10" s="16"/>
    </row>
    <row r="11" spans="2:8" ht="15">
      <c r="B11" s="18"/>
      <c r="C11" s="19"/>
      <c r="D11" s="20">
        <v>20</v>
      </c>
      <c r="E11" s="16">
        <v>25</v>
      </c>
      <c r="F11" s="16">
        <v>30</v>
      </c>
      <c r="G11" s="16">
        <v>35</v>
      </c>
      <c r="H11" s="16">
        <v>40</v>
      </c>
    </row>
    <row r="12" spans="2:8" ht="15">
      <c r="B12" s="12">
        <v>0.02</v>
      </c>
      <c r="D12" s="9">
        <f aca="true" t="shared" si="0" ref="D12:D43">-PMT($B12/12,D$11*12,1)*D$11*12-1</f>
        <v>0.2141200041082585</v>
      </c>
      <c r="E12" s="9">
        <f aca="true" t="shared" si="1" ref="E12:H27">-PMT($B12/12,E$11*12,1)*E$11*12-1</f>
        <v>0.2715630159321978</v>
      </c>
      <c r="F12" s="9">
        <f t="shared" si="1"/>
        <v>0.3306301016797317</v>
      </c>
      <c r="G12" s="9">
        <f t="shared" si="1"/>
        <v>0.39130363274185775</v>
      </c>
      <c r="H12" s="9">
        <f t="shared" si="1"/>
        <v>0.453563067885679</v>
      </c>
    </row>
    <row r="13" spans="2:8" ht="15">
      <c r="B13" s="12">
        <f>B12+0.001</f>
        <v>0.021</v>
      </c>
      <c r="D13" s="9">
        <f t="shared" si="0"/>
        <v>0.22551897264911913</v>
      </c>
      <c r="E13" s="9">
        <f t="shared" si="1"/>
        <v>0.28621886918323325</v>
      </c>
      <c r="F13" s="9">
        <f t="shared" si="1"/>
        <v>0.3487046585093423</v>
      </c>
      <c r="G13" s="9">
        <f t="shared" si="1"/>
        <v>0.4129549956447871</v>
      </c>
      <c r="H13" s="9">
        <f t="shared" si="1"/>
        <v>0.47894504462585363</v>
      </c>
    </row>
    <row r="14" spans="2:8" ht="15">
      <c r="B14" s="12">
        <f aca="true" t="shared" si="2" ref="B14:B72">B13+0.001</f>
        <v>0.022000000000000002</v>
      </c>
      <c r="D14" s="9">
        <f t="shared" si="0"/>
        <v>0.2369832730000616</v>
      </c>
      <c r="E14" s="9">
        <f t="shared" si="1"/>
        <v>0.30097580182822714</v>
      </c>
      <c r="F14" s="9">
        <f t="shared" si="1"/>
        <v>0.36692302914897335</v>
      </c>
      <c r="G14" s="9">
        <f t="shared" si="1"/>
        <v>0.4347993483434076</v>
      </c>
      <c r="H14" s="9">
        <f t="shared" si="1"/>
        <v>0.5045750095457588</v>
      </c>
    </row>
    <row r="15" spans="2:8" ht="15">
      <c r="B15" s="12">
        <f t="shared" si="2"/>
        <v>0.023000000000000003</v>
      </c>
      <c r="D15" s="9">
        <f t="shared" si="0"/>
        <v>0.2485127854449325</v>
      </c>
      <c r="E15" s="9">
        <f t="shared" si="1"/>
        <v>0.3158335322126353</v>
      </c>
      <c r="F15" s="9">
        <f t="shared" si="1"/>
        <v>0.38528464608088986</v>
      </c>
      <c r="G15" s="9">
        <f t="shared" si="1"/>
        <v>0.45683566646172413</v>
      </c>
      <c r="H15" s="9">
        <f t="shared" si="1"/>
        <v>0.5304512596162616</v>
      </c>
    </row>
    <row r="16" spans="2:8" ht="15">
      <c r="B16" s="12">
        <f t="shared" si="2"/>
        <v>0.024000000000000004</v>
      </c>
      <c r="D16" s="9">
        <f t="shared" si="0"/>
        <v>0.2601073853654141</v>
      </c>
      <c r="E16" s="9">
        <f t="shared" si="1"/>
        <v>0.3307917671859095</v>
      </c>
      <c r="F16" s="9">
        <f t="shared" si="1"/>
        <v>0.4037889191134483</v>
      </c>
      <c r="G16" s="9">
        <f t="shared" si="1"/>
        <v>0.4790628860823185</v>
      </c>
      <c r="H16" s="9">
        <f t="shared" si="1"/>
        <v>0.5565720290160105</v>
      </c>
    </row>
    <row r="17" spans="2:8" ht="15">
      <c r="B17" s="12">
        <f t="shared" si="2"/>
        <v>0.025000000000000005</v>
      </c>
      <c r="D17" s="9">
        <f t="shared" si="0"/>
        <v>0.2717669432773038</v>
      </c>
      <c r="E17" s="9">
        <f t="shared" si="1"/>
        <v>0.34585020222981244</v>
      </c>
      <c r="F17" s="9">
        <f t="shared" si="1"/>
        <v>0.42243523574378816</v>
      </c>
      <c r="G17" s="9">
        <f t="shared" si="1"/>
        <v>0.5014799046154925</v>
      </c>
      <c r="H17" s="9">
        <f t="shared" si="1"/>
        <v>0.5829354909693363</v>
      </c>
    </row>
    <row r="18" spans="2:8" ht="15">
      <c r="B18" s="12">
        <f t="shared" si="2"/>
        <v>0.026000000000000006</v>
      </c>
      <c r="D18" s="9">
        <f t="shared" si="0"/>
        <v>0.28349132486685713</v>
      </c>
      <c r="E18" s="9">
        <f t="shared" si="1"/>
        <v>0.36100852158991037</v>
      </c>
      <c r="F18" s="9">
        <f t="shared" si="1"/>
        <v>0.4412229615309333</v>
      </c>
      <c r="G18" s="9">
        <f t="shared" si="1"/>
        <v>0.5240855816923109</v>
      </c>
      <c r="H18" s="9">
        <f t="shared" si="1"/>
        <v>0.6095397596289145</v>
      </c>
    </row>
    <row r="19" spans="2:8" ht="15">
      <c r="B19" s="12">
        <f t="shared" si="2"/>
        <v>0.027000000000000007</v>
      </c>
      <c r="D19" s="9">
        <f t="shared" si="0"/>
        <v>0.29528039102845316</v>
      </c>
      <c r="E19" s="9">
        <f t="shared" si="1"/>
        <v>0.37626639841142717</v>
      </c>
      <c r="F19" s="9">
        <f t="shared" si="1"/>
        <v>0.4601514404801301</v>
      </c>
      <c r="G19" s="9">
        <f t="shared" si="1"/>
        <v>0.5468787400814206</v>
      </c>
      <c r="H19" s="9">
        <f t="shared" si="1"/>
        <v>0.6363828920007721</v>
      </c>
    </row>
    <row r="20" spans="2:8" ht="15">
      <c r="B20" s="12">
        <f t="shared" si="2"/>
        <v>0.028000000000000008</v>
      </c>
      <c r="D20" s="9">
        <f t="shared" si="0"/>
        <v>0.30713399790446494</v>
      </c>
      <c r="E20" s="9">
        <f t="shared" si="1"/>
        <v>0.39162349488022574</v>
      </c>
      <c r="F20" s="9">
        <f t="shared" si="1"/>
        <v>0.47921999543885185</v>
      </c>
      <c r="G20" s="9">
        <f t="shared" si="1"/>
        <v>0.5698581666290994</v>
      </c>
      <c r="H20" s="9">
        <f t="shared" si="1"/>
        <v>0.66346288990877</v>
      </c>
    </row>
    <row r="21" spans="2:8" ht="15">
      <c r="B21" s="12">
        <f t="shared" si="2"/>
        <v>0.02900000000000001</v>
      </c>
      <c r="D21" s="9">
        <f t="shared" si="0"/>
        <v>0.3190519969248431</v>
      </c>
      <c r="E21" s="9">
        <f t="shared" si="1"/>
        <v>0.4070794623663545</v>
      </c>
      <c r="F21" s="9">
        <f t="shared" si="1"/>
        <v>0.49842792850160955</v>
      </c>
      <c r="G21" s="9">
        <f t="shared" si="1"/>
        <v>0.5930226132187533</v>
      </c>
      <c r="H21" s="9">
        <f t="shared" si="1"/>
        <v>0.6907777019925359</v>
      </c>
    </row>
    <row r="22" spans="2:8" ht="15">
      <c r="B22" s="12">
        <f t="shared" si="2"/>
        <v>0.03000000000000001</v>
      </c>
      <c r="D22" s="9">
        <f t="shared" si="0"/>
        <v>0.3310342348494102</v>
      </c>
      <c r="E22" s="9">
        <f t="shared" si="1"/>
        <v>0.42263394157304</v>
      </c>
      <c r="F22" s="9">
        <f t="shared" si="1"/>
        <v>0.5177745214260425</v>
      </c>
      <c r="G22" s="9">
        <f t="shared" si="1"/>
        <v>0.6163707977513146</v>
      </c>
      <c r="H22" s="9">
        <f t="shared" si="1"/>
        <v>0.7183252257379378</v>
      </c>
    </row>
    <row r="23" spans="2:8" ht="15">
      <c r="B23" s="12">
        <f t="shared" si="2"/>
        <v>0.03100000000000001</v>
      </c>
      <c r="D23" s="9">
        <f t="shared" si="0"/>
        <v>0.3430805538098245</v>
      </c>
      <c r="E23" s="9">
        <f t="shared" si="1"/>
        <v>0.4382865626880097</v>
      </c>
      <c r="F23" s="9">
        <f t="shared" si="1"/>
        <v>0.5372590360568905</v>
      </c>
      <c r="G23" s="9">
        <f t="shared" si="1"/>
        <v>0.6399014051422212</v>
      </c>
      <c r="H23" s="9">
        <f t="shared" si="1"/>
        <v>0.746103309533567</v>
      </c>
    </row>
    <row r="24" spans="2:8" ht="15">
      <c r="B24" s="12">
        <f t="shared" si="2"/>
        <v>0.03200000000000001</v>
      </c>
      <c r="D24" s="9">
        <f t="shared" si="0"/>
        <v>0.35519079135410947</v>
      </c>
      <c r="E24" s="9">
        <f t="shared" si="1"/>
        <v>0.45403694553990714</v>
      </c>
      <c r="F24" s="9">
        <f t="shared" si="1"/>
        <v>0.5568807147601993</v>
      </c>
      <c r="G24" s="9">
        <f t="shared" si="1"/>
        <v>0.6636130883362787</v>
      </c>
      <c r="H24" s="9">
        <f t="shared" si="1"/>
        <v>0.7741097547522025</v>
      </c>
    </row>
    <row r="25" spans="2:8" ht="15">
      <c r="B25" s="12">
        <f t="shared" si="2"/>
        <v>0.03300000000000001</v>
      </c>
      <c r="D25" s="9">
        <f t="shared" si="0"/>
        <v>0.3673647804909024</v>
      </c>
      <c r="E25" s="9">
        <f t="shared" si="1"/>
        <v>0.46988469975689595</v>
      </c>
      <c r="F25" s="9">
        <f t="shared" si="1"/>
        <v>0.5766387808645423</v>
      </c>
      <c r="G25" s="9">
        <f t="shared" si="1"/>
        <v>0.6875044693362977</v>
      </c>
      <c r="H25" s="9">
        <f t="shared" si="1"/>
        <v>0.8023423178509681</v>
      </c>
    </row>
    <row r="26" spans="2:8" ht="15">
      <c r="B26" s="12">
        <f t="shared" si="2"/>
        <v>0.03400000000000001</v>
      </c>
      <c r="D26" s="9">
        <f t="shared" si="0"/>
        <v>0.37960234973612517</v>
      </c>
      <c r="E26" s="9">
        <f t="shared" si="1"/>
        <v>0.4858294249299997</v>
      </c>
      <c r="F26" s="9">
        <f t="shared" si="1"/>
        <v>0.5965324391114146</v>
      </c>
      <c r="G26" s="9">
        <f t="shared" si="1"/>
        <v>0.7115741402465814</v>
      </c>
      <c r="H26" s="9">
        <f t="shared" si="1"/>
        <v>0.8307987124890008</v>
      </c>
    </row>
    <row r="27" spans="2:8" ht="15">
      <c r="B27" s="12">
        <f t="shared" si="2"/>
        <v>0.03500000000000001</v>
      </c>
      <c r="D27" s="9">
        <f t="shared" si="0"/>
        <v>0.39190332315942067</v>
      </c>
      <c r="E27" s="9">
        <f t="shared" si="1"/>
        <v>0.5018707107784757</v>
      </c>
      <c r="F27" s="9">
        <f t="shared" si="1"/>
        <v>0.6165608761117651</v>
      </c>
      <c r="G27" s="9">
        <f t="shared" si="1"/>
        <v>0.7358206643273586</v>
      </c>
      <c r="H27" s="9">
        <f t="shared" si="1"/>
        <v>0.8594766116566077</v>
      </c>
    </row>
    <row r="28" spans="2:8" ht="15">
      <c r="B28" s="12">
        <f t="shared" si="2"/>
        <v>0.03600000000000001</v>
      </c>
      <c r="D28" s="9">
        <f t="shared" si="0"/>
        <v>0.40426752043287184</v>
      </c>
      <c r="E28" s="9">
        <f aca="true" t="shared" si="3" ref="E28:H43">-PMT($B28/12,E$11*12,1)*E$11*12-1</f>
        <v>0.5180081373195689</v>
      </c>
      <c r="F28" s="9">
        <f t="shared" si="3"/>
        <v>0.636723260810617</v>
      </c>
      <c r="G28" s="9">
        <f t="shared" si="3"/>
        <v>0.7602425770610566</v>
      </c>
      <c r="H28" s="9">
        <f t="shared" si="3"/>
        <v>0.8883736498146209</v>
      </c>
    </row>
    <row r="29" spans="2:8" ht="15">
      <c r="B29" s="12">
        <f t="shared" si="2"/>
        <v>0.03700000000000001</v>
      </c>
      <c r="D29" s="9">
        <f t="shared" si="0"/>
        <v>0.4166947568795232</v>
      </c>
      <c r="E29" s="9">
        <f t="shared" si="3"/>
        <v>0.5342412750401255</v>
      </c>
      <c r="F29" s="9">
        <f t="shared" si="3"/>
        <v>0.6570187449569338</v>
      </c>
      <c r="G29" s="9">
        <f t="shared" si="3"/>
        <v>0.7848383872266829</v>
      </c>
      <c r="H29" s="9">
        <f t="shared" si="3"/>
        <v>0.9174874250382286</v>
      </c>
    </row>
    <row r="30" spans="2:8" ht="15">
      <c r="B30" s="12">
        <f t="shared" si="2"/>
        <v>0.03800000000000001</v>
      </c>
      <c r="D30" s="9">
        <f t="shared" si="0"/>
        <v>0.429184843523986</v>
      </c>
      <c r="E30" s="9">
        <f t="shared" si="3"/>
        <v>0.5505696850721791</v>
      </c>
      <c r="F30" s="9">
        <f t="shared" si="3"/>
        <v>0.6774464635804309</v>
      </c>
      <c r="G30" s="9">
        <f t="shared" si="3"/>
        <v>0.8096065779830153</v>
      </c>
      <c r="H30" s="9">
        <f t="shared" si="3"/>
        <v>0.9468155011638659</v>
      </c>
    </row>
    <row r="31" spans="2:8" ht="15">
      <c r="B31" s="12">
        <f t="shared" si="2"/>
        <v>0.039000000000000014</v>
      </c>
      <c r="D31" s="9">
        <f t="shared" si="0"/>
        <v>0.4417375871432716</v>
      </c>
      <c r="E31" s="9">
        <f t="shared" si="3"/>
        <v>0.5669929193705827</v>
      </c>
      <c r="F31" s="9">
        <f t="shared" si="3"/>
        <v>0.6980055354730932</v>
      </c>
      <c r="G31" s="9">
        <f t="shared" si="3"/>
        <v>0.834545607957462</v>
      </c>
      <c r="H31" s="9">
        <f t="shared" si="3"/>
        <v>0.9763554099341578</v>
      </c>
    </row>
    <row r="32" spans="2:8" ht="15">
      <c r="B32" s="12">
        <f t="shared" si="2"/>
        <v>0.040000000000000015</v>
      </c>
      <c r="D32" s="9">
        <f t="shared" si="0"/>
        <v>0.4543527903185831</v>
      </c>
      <c r="E32" s="9">
        <f t="shared" si="3"/>
        <v>0.5835105208933107</v>
      </c>
      <c r="F32" s="9">
        <f t="shared" si="3"/>
        <v>0.7186950636756344</v>
      </c>
      <c r="G32" s="9">
        <f t="shared" si="3"/>
        <v>0.8596539123399047</v>
      </c>
      <c r="H32" s="21">
        <f t="shared" si="3"/>
        <v>1.0061046531382898</v>
      </c>
    </row>
    <row r="33" spans="2:8" ht="15">
      <c r="B33" s="12">
        <f t="shared" si="2"/>
        <v>0.041000000000000016</v>
      </c>
      <c r="D33" s="9">
        <f t="shared" si="0"/>
        <v>0.4670302514886715</v>
      </c>
      <c r="E33" s="9">
        <f t="shared" si="3"/>
        <v>0.600122023784877</v>
      </c>
      <c r="F33" s="9">
        <f t="shared" si="3"/>
        <v>0.7395141359689676</v>
      </c>
      <c r="G33" s="9">
        <f t="shared" si="3"/>
        <v>0.8849299039806573</v>
      </c>
      <c r="H33" s="22">
        <f t="shared" si="3"/>
        <v>1.0360607047451</v>
      </c>
    </row>
    <row r="34" spans="2:8" ht="15">
      <c r="B34" s="12">
        <f t="shared" si="2"/>
        <v>0.042000000000000016</v>
      </c>
      <c r="D34" s="9">
        <f t="shared" si="0"/>
        <v>0.4797697650030808</v>
      </c>
      <c r="E34" s="9">
        <f t="shared" si="3"/>
        <v>0.6168269535611657</v>
      </c>
      <c r="F34" s="9">
        <f t="shared" si="3"/>
        <v>0.7604618253686803</v>
      </c>
      <c r="G34" s="9">
        <f t="shared" si="3"/>
        <v>0.9103719744897165</v>
      </c>
      <c r="H34" s="22">
        <f t="shared" si="3"/>
        <v>1.0662210130243785</v>
      </c>
    </row>
    <row r="35" spans="2:8" ht="15">
      <c r="B35" s="12">
        <f t="shared" si="2"/>
        <v>0.04300000000000002</v>
      </c>
      <c r="D35" s="9">
        <f t="shared" si="0"/>
        <v>0.49257112117727386</v>
      </c>
      <c r="E35" s="9">
        <f t="shared" si="3"/>
        <v>0.6336248272974598</v>
      </c>
      <c r="F35" s="9">
        <f t="shared" si="3"/>
        <v>0.7815371906238773</v>
      </c>
      <c r="G35" s="9">
        <f t="shared" si="3"/>
        <v>0.9359784953377244</v>
      </c>
      <c r="H35" s="22">
        <f t="shared" si="3"/>
        <v>1.096583002655044</v>
      </c>
    </row>
    <row r="36" spans="2:8" ht="15">
      <c r="B36" s="12">
        <f t="shared" si="2"/>
        <v>0.04400000000000002</v>
      </c>
      <c r="D36" s="9">
        <f t="shared" si="0"/>
        <v>0.505434106347586</v>
      </c>
      <c r="E36" s="9">
        <f t="shared" si="3"/>
        <v>0.6505151538175968</v>
      </c>
      <c r="F36" s="9">
        <f t="shared" si="3"/>
        <v>0.8027392767180341</v>
      </c>
      <c r="G36" s="9">
        <f t="shared" si="3"/>
        <v>0.9617478189555309</v>
      </c>
      <c r="H36" s="22">
        <f t="shared" si="3"/>
        <v>1.1271440768155676</v>
      </c>
    </row>
    <row r="37" spans="2:8" ht="15">
      <c r="B37" s="12">
        <f t="shared" si="2"/>
        <v>0.04500000000000002</v>
      </c>
      <c r="D37" s="9">
        <f t="shared" si="0"/>
        <v>0.5183585029279305</v>
      </c>
      <c r="E37" s="9">
        <f t="shared" si="3"/>
        <v>0.6674974338859869</v>
      </c>
      <c r="F37" s="9">
        <f t="shared" si="3"/>
        <v>0.8240671153731896</v>
      </c>
      <c r="G37" s="9">
        <f t="shared" si="3"/>
        <v>0.9876782798327812</v>
      </c>
      <c r="H37" s="22">
        <f t="shared" si="3"/>
        <v>1.1579016192554845</v>
      </c>
    </row>
    <row r="38" spans="2:8" ht="15">
      <c r="B38" s="12">
        <f t="shared" si="2"/>
        <v>0.04600000000000002</v>
      </c>
      <c r="D38" s="9">
        <f t="shared" si="0"/>
        <v>0.5313440894663466</v>
      </c>
      <c r="E38" s="9">
        <f t="shared" si="3"/>
        <v>0.6845711604005318</v>
      </c>
      <c r="F38" s="9">
        <f t="shared" si="3"/>
        <v>0.8455197255552389</v>
      </c>
      <c r="G38" s="21">
        <f t="shared" si="3"/>
        <v>1.0137681956125846</v>
      </c>
      <c r="H38" s="9">
        <f t="shared" si="3"/>
        <v>1.1888529963436891</v>
      </c>
    </row>
    <row r="39" spans="2:8" ht="15">
      <c r="B39" s="12">
        <f t="shared" si="2"/>
        <v>0.04700000000000002</v>
      </c>
      <c r="D39" s="9">
        <f t="shared" si="0"/>
        <v>0.5443906407031895</v>
      </c>
      <c r="E39" s="9">
        <f t="shared" si="3"/>
        <v>0.7017358185880829</v>
      </c>
      <c r="F39" s="9">
        <f t="shared" si="3"/>
        <v>0.8670961139815525</v>
      </c>
      <c r="G39" s="22">
        <f t="shared" si="3"/>
        <v>1.04001586818264</v>
      </c>
      <c r="H39" s="9">
        <f t="shared" si="3"/>
        <v>1.2199955590924834</v>
      </c>
    </row>
    <row r="40" spans="2:8" ht="15">
      <c r="B40" s="12">
        <f t="shared" si="2"/>
        <v>0.04800000000000002</v>
      </c>
      <c r="D40" s="9">
        <f t="shared" si="0"/>
        <v>0.5574979276291454</v>
      </c>
      <c r="E40" s="9">
        <f t="shared" si="3"/>
        <v>0.7189908862005692</v>
      </c>
      <c r="F40" s="9">
        <f t="shared" si="3"/>
        <v>0.8887952756288047</v>
      </c>
      <c r="G40" s="22">
        <f t="shared" si="3"/>
        <v>1.0664195847600446</v>
      </c>
      <c r="H40" s="9">
        <f t="shared" si="3"/>
        <v>1.2513266451534166</v>
      </c>
    </row>
    <row r="41" spans="2:8" ht="15">
      <c r="B41" s="12">
        <f t="shared" si="2"/>
        <v>0.04900000000000002</v>
      </c>
      <c r="D41" s="9">
        <f t="shared" si="0"/>
        <v>0.5706657175447436</v>
      </c>
      <c r="E41" s="9">
        <f t="shared" si="3"/>
        <v>0.7363358337132904</v>
      </c>
      <c r="F41" s="9">
        <f t="shared" si="3"/>
        <v>0.9106161942420989</v>
      </c>
      <c r="G41" s="22">
        <f t="shared" si="3"/>
        <v>1.092977618970091</v>
      </c>
      <c r="H41" s="9">
        <f t="shared" si="3"/>
        <v>1.2828435807839922</v>
      </c>
    </row>
    <row r="42" spans="2:8" ht="15">
      <c r="B42" s="12">
        <f t="shared" si="2"/>
        <v>0.050000000000000024</v>
      </c>
      <c r="D42" s="9">
        <f t="shared" si="0"/>
        <v>0.5838937741199817</v>
      </c>
      <c r="E42" s="9">
        <f t="shared" si="3"/>
        <v>0.753770124523941</v>
      </c>
      <c r="F42" s="9">
        <f t="shared" si="3"/>
        <v>0.9325578428437042</v>
      </c>
      <c r="G42" s="22">
        <f t="shared" si="3"/>
        <v>1.119688231916737</v>
      </c>
      <c r="H42" s="9">
        <f t="shared" si="3"/>
        <v>1.3145436827819044</v>
      </c>
    </row>
    <row r="43" spans="2:8" ht="15">
      <c r="B43" s="12">
        <f t="shared" si="2"/>
        <v>0.051000000000000024</v>
      </c>
      <c r="D43" s="9">
        <f t="shared" si="0"/>
        <v>0.5971818574545933</v>
      </c>
      <c r="E43" s="9">
        <f t="shared" si="3"/>
        <v>0.7712932151527627</v>
      </c>
      <c r="F43" s="9">
        <f t="shared" si="3"/>
        <v>0.95461918424146</v>
      </c>
      <c r="G43" s="22">
        <f t="shared" si="3"/>
        <v>1.1465496732441536</v>
      </c>
      <c r="H43" s="9">
        <f t="shared" si="3"/>
        <v>1.346424260385203</v>
      </c>
    </row>
    <row r="44" spans="2:8" ht="15">
      <c r="B44" s="12">
        <f t="shared" si="2"/>
        <v>0.052000000000000025</v>
      </c>
      <c r="D44" s="9">
        <f aca="true" t="shared" si="4" ref="D44:H72">-PMT($B44/12,D$11*12,1)*D$11*12-1</f>
        <v>0.6105297241394028</v>
      </c>
      <c r="E44" s="9">
        <f t="shared" si="4"/>
        <v>0.7889045554441383</v>
      </c>
      <c r="F44" s="9">
        <f t="shared" si="4"/>
        <v>0.976799171536838</v>
      </c>
      <c r="G44" s="22">
        <f t="shared" si="4"/>
        <v>1.1735601821886679</v>
      </c>
      <c r="H44" s="9">
        <f t="shared" si="4"/>
        <v>1.3784826171367839</v>
      </c>
    </row>
    <row r="45" spans="2:8" ht="15">
      <c r="B45" s="12">
        <f t="shared" si="2"/>
        <v>0.053000000000000026</v>
      </c>
      <c r="D45" s="9">
        <f t="shared" si="4"/>
        <v>0.6239371273175136</v>
      </c>
      <c r="E45" s="9">
        <f t="shared" si="4"/>
        <v>0.8066035887683252</v>
      </c>
      <c r="F45" s="21">
        <f t="shared" si="4"/>
        <v>0.9990967486311189</v>
      </c>
      <c r="G45" s="9">
        <f t="shared" si="4"/>
        <v>1.2007179886190613</v>
      </c>
      <c r="H45" s="9">
        <f t="shared" si="4"/>
        <v>1.410716052710426</v>
      </c>
    </row>
    <row r="46" spans="2:8" ht="15">
      <c r="B46" s="12">
        <f t="shared" si="2"/>
        <v>0.05400000000000003</v>
      </c>
      <c r="D46" s="9">
        <f t="shared" si="4"/>
        <v>0.6374038167468012</v>
      </c>
      <c r="E46" s="9">
        <f t="shared" si="4"/>
        <v>0.8243897522246233</v>
      </c>
      <c r="F46" s="22">
        <f t="shared" si="4"/>
        <v>1.021510850730622</v>
      </c>
      <c r="G46" s="9">
        <f t="shared" si="4"/>
        <v>1.2280213140655083</v>
      </c>
      <c r="H46" s="9">
        <f t="shared" si="4"/>
        <v>1.4431218646978587</v>
      </c>
    </row>
    <row r="47" spans="2:8" ht="15">
      <c r="B47" s="12">
        <f t="shared" si="2"/>
        <v>0.05500000000000003</v>
      </c>
      <c r="D47" s="9">
        <f t="shared" si="4"/>
        <v>0.6509295388621639</v>
      </c>
      <c r="E47" s="9">
        <f t="shared" si="4"/>
        <v>0.8422624768444023</v>
      </c>
      <c r="F47" s="22">
        <f t="shared" si="4"/>
        <v>1.044040404849203</v>
      </c>
      <c r="G47" s="9">
        <f t="shared" si="4"/>
        <v>1.255468372734947</v>
      </c>
      <c r="H47" s="9">
        <f t="shared" si="4"/>
        <v>1.4756973503541158</v>
      </c>
    </row>
    <row r="48" spans="2:8" ht="15">
      <c r="B48" s="12">
        <f t="shared" si="2"/>
        <v>0.05600000000000003</v>
      </c>
      <c r="D48" s="9">
        <f t="shared" si="4"/>
        <v>0.664514036838987</v>
      </c>
      <c r="E48" s="9">
        <f t="shared" si="4"/>
        <v>0.8602211877952617</v>
      </c>
      <c r="F48" s="22">
        <f t="shared" si="4"/>
        <v>1.0666843303089513</v>
      </c>
      <c r="G48" s="9">
        <f t="shared" si="4"/>
        <v>1.2830573725132273</v>
      </c>
      <c r="H48" s="9">
        <f t="shared" si="4"/>
        <v>1.5084398083008814</v>
      </c>
    </row>
    <row r="49" spans="2:8" ht="15">
      <c r="B49" s="12">
        <f t="shared" si="2"/>
        <v>0.05700000000000003</v>
      </c>
      <c r="D49" s="9">
        <f t="shared" si="4"/>
        <v>0.6781570506563435</v>
      </c>
      <c r="E49" s="9">
        <f t="shared" si="4"/>
        <v>0.8782653045848228</v>
      </c>
      <c r="F49" s="22">
        <f t="shared" si="4"/>
        <v>1.0894415392374013</v>
      </c>
      <c r="G49" s="9">
        <f t="shared" si="4"/>
        <v>1.3107865159519942</v>
      </c>
      <c r="H49" s="9">
        <f t="shared" si="4"/>
        <v>1.541346540185438</v>
      </c>
    </row>
    <row r="50" spans="2:8" ht="15">
      <c r="B50" s="12">
        <f t="shared" si="2"/>
        <v>0.05800000000000003</v>
      </c>
      <c r="D50" s="9">
        <f t="shared" si="4"/>
        <v>0.69185831716131</v>
      </c>
      <c r="E50" s="9">
        <f t="shared" si="4"/>
        <v>0.8963942412653614</v>
      </c>
      <c r="F50" s="22">
        <f t="shared" si="4"/>
        <v>1.1123109370621296</v>
      </c>
      <c r="G50" s="9">
        <f t="shared" si="4"/>
        <v>1.3386540012406556</v>
      </c>
      <c r="H50" s="9">
        <f t="shared" si="4"/>
        <v>1.5744148522950896</v>
      </c>
    </row>
    <row r="51" spans="2:8" ht="15">
      <c r="B51" s="12">
        <f t="shared" si="2"/>
        <v>0.05900000000000003</v>
      </c>
      <c r="D51" s="9">
        <f t="shared" si="4"/>
        <v>0.7056175701329983</v>
      </c>
      <c r="E51" s="9">
        <f t="shared" si="4"/>
        <v>0.9146074066378476</v>
      </c>
      <c r="F51" s="22">
        <f t="shared" si="4"/>
        <v>1.135291423001147</v>
      </c>
      <c r="G51" s="9">
        <f t="shared" si="4"/>
        <v>1.366658023161555</v>
      </c>
      <c r="H51" s="9">
        <f t="shared" si="4"/>
        <v>1.6076420571249899</v>
      </c>
    </row>
    <row r="52" spans="2:8" ht="15">
      <c r="B52" s="12">
        <f t="shared" si="2"/>
        <v>0.06000000000000003</v>
      </c>
      <c r="D52" s="9">
        <f t="shared" si="4"/>
        <v>0.7194345403476157</v>
      </c>
      <c r="E52" s="9">
        <f t="shared" si="4"/>
        <v>0.9329042044565443</v>
      </c>
      <c r="F52" s="22">
        <f t="shared" si="4"/>
        <v>1.1583818905499261</v>
      </c>
      <c r="G52" s="9">
        <f t="shared" si="4"/>
        <v>1.394796774028737</v>
      </c>
      <c r="H52" s="9">
        <f t="shared" si="4"/>
        <v>1.641025474899457</v>
      </c>
    </row>
    <row r="53" spans="2:8" ht="15">
      <c r="B53" s="12">
        <f t="shared" si="2"/>
        <v>0.06100000000000003</v>
      </c>
      <c r="D53" s="9">
        <f t="shared" si="4"/>
        <v>0.733308955643202</v>
      </c>
      <c r="E53" s="9">
        <f t="shared" si="4"/>
        <v>0.9512840336327901</v>
      </c>
      <c r="F53" s="22">
        <f t="shared" si="4"/>
        <v>1.1815812279635352</v>
      </c>
      <c r="G53" s="9">
        <f t="shared" si="4"/>
        <v>1.4230684446085506</v>
      </c>
      <c r="H53" s="9">
        <f t="shared" si="4"/>
        <v>1.674562435044992</v>
      </c>
    </row>
    <row r="54" spans="2:8" ht="15">
      <c r="B54" s="12">
        <f t="shared" si="2"/>
        <v>0.062000000000000034</v>
      </c>
      <c r="D54" s="9">
        <f t="shared" si="4"/>
        <v>0.7472405409852849</v>
      </c>
      <c r="E54" s="9">
        <f t="shared" si="4"/>
        <v>0.969746288439034</v>
      </c>
      <c r="F54" s="22">
        <f t="shared" si="4"/>
        <v>1.2048883187346693</v>
      </c>
      <c r="G54" s="9">
        <f t="shared" si="4"/>
        <v>1.4514712250224946</v>
      </c>
      <c r="H54" s="9">
        <f t="shared" si="4"/>
        <v>1.7082502776152406</v>
      </c>
    </row>
    <row r="55" spans="2:8" ht="15">
      <c r="B55" s="12">
        <f t="shared" si="2"/>
        <v>0.06300000000000003</v>
      </c>
      <c r="D55" s="9">
        <f t="shared" si="4"/>
        <v>0.7612290185324002</v>
      </c>
      <c r="E55" s="9">
        <f t="shared" si="4"/>
        <v>0.9882903587120553</v>
      </c>
      <c r="F55" s="22">
        <f t="shared" si="4"/>
        <v>1.2283020420663613</v>
      </c>
      <c r="G55" s="9">
        <f t="shared" si="4"/>
        <v>1.4800033056309134</v>
      </c>
      <c r="H55" s="9">
        <f t="shared" si="4"/>
        <v>1.7420863546666152</v>
      </c>
    </row>
    <row r="56" spans="2:8" ht="15">
      <c r="B56" s="12">
        <f t="shared" si="2"/>
        <v>0.06400000000000003</v>
      </c>
      <c r="D56" s="9">
        <f t="shared" si="4"/>
        <v>0.7752741077018828</v>
      </c>
      <c r="E56" s="21">
        <f t="shared" si="4"/>
        <v>1.0069156300556386</v>
      </c>
      <c r="F56" s="9">
        <f t="shared" si="4"/>
        <v>1.2518212733394303</v>
      </c>
      <c r="G56" s="9">
        <f t="shared" si="4"/>
        <v>1.5086628778973412</v>
      </c>
      <c r="H56" s="9">
        <f t="shared" si="4"/>
        <v>1.7760680315844133</v>
      </c>
    </row>
    <row r="57" spans="2:8" ht="15">
      <c r="B57" s="12">
        <f t="shared" si="2"/>
        <v>0.06500000000000003</v>
      </c>
      <c r="D57" s="9">
        <f t="shared" si="4"/>
        <v>0.7893755252362404</v>
      </c>
      <c r="E57" s="22">
        <f t="shared" si="4"/>
        <v>1.0256214840429259</v>
      </c>
      <c r="F57" s="9">
        <f t="shared" si="4"/>
        <v>1.275444884574676</v>
      </c>
      <c r="G57" s="9">
        <f t="shared" si="4"/>
        <v>1.5374481352332747</v>
      </c>
      <c r="H57" s="9">
        <f t="shared" si="4"/>
        <v>1.8101926883593458</v>
      </c>
    </row>
    <row r="58" spans="2:8" ht="15">
      <c r="B58" s="12">
        <f t="shared" si="2"/>
        <v>0.06600000000000003</v>
      </c>
      <c r="D58" s="9">
        <f t="shared" si="4"/>
        <v>0.8035329852691722</v>
      </c>
      <c r="E58" s="22">
        <f t="shared" si="4"/>
        <v>1.0444072984174686</v>
      </c>
      <c r="F58" s="9">
        <f t="shared" si="4"/>
        <v>1.2991717448887456</v>
      </c>
      <c r="G58" s="9">
        <f t="shared" si="4"/>
        <v>1.5663572738222244</v>
      </c>
      <c r="H58" s="9">
        <f t="shared" si="4"/>
        <v>1.8444577208136095</v>
      </c>
    </row>
    <row r="59" spans="2:8" ht="15">
      <c r="B59" s="12">
        <f t="shared" si="2"/>
        <v>0.06700000000000003</v>
      </c>
      <c r="D59" s="9">
        <f t="shared" si="4"/>
        <v>0.8177461993923272</v>
      </c>
      <c r="E59" s="22">
        <f t="shared" si="4"/>
        <v>1.0632724472939246</v>
      </c>
      <c r="F59" s="9">
        <f t="shared" si="4"/>
        <v>1.3230007209443606</v>
      </c>
      <c r="G59" s="9">
        <f t="shared" si="4"/>
        <v>1.5953884934235045</v>
      </c>
      <c r="H59" s="9">
        <f t="shared" si="4"/>
        <v>1.8788605417771427</v>
      </c>
    </row>
    <row r="60" spans="2:8" ht="15">
      <c r="B60" s="12">
        <f t="shared" si="2"/>
        <v>0.06800000000000003</v>
      </c>
      <c r="D60" s="9">
        <f t="shared" si="4"/>
        <v>0.832014876721632</v>
      </c>
      <c r="E60" s="22">
        <f t="shared" si="4"/>
        <v>1.0822163013572297</v>
      </c>
      <c r="F60" s="9">
        <f t="shared" si="4"/>
        <v>1.3469306773936758</v>
      </c>
      <c r="G60" s="9">
        <f t="shared" si="4"/>
        <v>1.6245399981545177</v>
      </c>
      <c r="H60" s="9">
        <f t="shared" si="4"/>
        <v>1.9133985822132527</v>
      </c>
    </row>
    <row r="61" spans="2:8" ht="15">
      <c r="B61" s="12">
        <f t="shared" si="2"/>
        <v>0.06900000000000003</v>
      </c>
      <c r="D61" s="9">
        <f t="shared" si="4"/>
        <v>0.8463387239642874</v>
      </c>
      <c r="E61" s="22">
        <f t="shared" si="4"/>
        <v>1.1012382280611757</v>
      </c>
      <c r="F61" s="9">
        <f t="shared" si="4"/>
        <v>1.3709604773154784</v>
      </c>
      <c r="G61" s="9">
        <f t="shared" si="4"/>
        <v>1.6538099972520826</v>
      </c>
      <c r="H61" s="9">
        <f t="shared" si="4"/>
        <v>1.9480692922944587</v>
      </c>
    </row>
    <row r="62" spans="2:8" ht="15">
      <c r="B62" s="12">
        <f t="shared" si="2"/>
        <v>0.07000000000000003</v>
      </c>
      <c r="D62" s="9">
        <f t="shared" si="4"/>
        <v>0.8607174454852964</v>
      </c>
      <c r="E62" s="22">
        <f t="shared" si="4"/>
        <v>1.1203375918252734</v>
      </c>
      <c r="F62" s="9">
        <f t="shared" si="4"/>
        <v>1.3950889826450577</v>
      </c>
      <c r="G62" s="9">
        <f t="shared" si="4"/>
        <v>1.683196705811687</v>
      </c>
      <c r="H62" s="9">
        <f t="shared" si="4"/>
        <v>1.982870142427946</v>
      </c>
    </row>
    <row r="63" spans="2:8" ht="15">
      <c r="B63" s="12">
        <f t="shared" si="2"/>
        <v>0.07100000000000004</v>
      </c>
      <c r="D63" s="9">
        <f t="shared" si="4"/>
        <v>0.875150743374586</v>
      </c>
      <c r="E63" s="22">
        <f t="shared" si="4"/>
        <v>1.1395137542308018</v>
      </c>
      <c r="F63" s="9">
        <f t="shared" si="4"/>
        <v>1.4193150545974365</v>
      </c>
      <c r="G63" s="9">
        <f t="shared" si="4"/>
        <v>1.71269834550524</v>
      </c>
      <c r="H63" s="9">
        <f t="shared" si="4"/>
        <v>2.0177986242316104</v>
      </c>
    </row>
    <row r="64" spans="2:8" ht="15">
      <c r="B64" s="12">
        <f t="shared" si="2"/>
        <v>0.07200000000000004</v>
      </c>
      <c r="D64" s="9">
        <f t="shared" si="4"/>
        <v>0.8896383175136262</v>
      </c>
      <c r="E64" s="22">
        <f t="shared" si="4"/>
        <v>1.1587660742149666</v>
      </c>
      <c r="F64" s="9">
        <f t="shared" si="4"/>
        <v>1.4436375540828728</v>
      </c>
      <c r="G64" s="9">
        <f t="shared" si="4"/>
        <v>1.742313145276337</v>
      </c>
      <c r="H64" s="9">
        <f t="shared" si="4"/>
        <v>2.0528522514603154</v>
      </c>
    </row>
    <row r="65" spans="2:8" ht="15">
      <c r="B65" s="12">
        <f t="shared" si="2"/>
        <v>0.07300000000000004</v>
      </c>
      <c r="D65" s="9">
        <f t="shared" si="4"/>
        <v>0.9041798656425453</v>
      </c>
      <c r="E65" s="22">
        <f t="shared" si="4"/>
        <v>1.1780939082640032</v>
      </c>
      <c r="F65" s="9">
        <f t="shared" si="4"/>
        <v>1.4680553421152807</v>
      </c>
      <c r="G65" s="9">
        <f t="shared" si="4"/>
        <v>1.7720393420136253</v>
      </c>
      <c r="H65" s="9">
        <f t="shared" si="4"/>
        <v>2.0880285608834424</v>
      </c>
    </row>
    <row r="66" spans="2:8" ht="15">
      <c r="B66" s="12">
        <f t="shared" si="2"/>
        <v>0.07400000000000004</v>
      </c>
      <c r="D66" s="9">
        <f t="shared" si="4"/>
        <v>0.9187750834268857</v>
      </c>
      <c r="E66" s="22">
        <f t="shared" si="4"/>
        <v>1.1974966106043858</v>
      </c>
      <c r="F66" s="9">
        <f t="shared" si="4"/>
        <v>1.4925672802127088</v>
      </c>
      <c r="G66" s="9">
        <f t="shared" si="4"/>
        <v>1.8018751812015545</v>
      </c>
      <c r="H66" s="9">
        <f t="shared" si="4"/>
        <v>2.1233251131136703</v>
      </c>
    </row>
    <row r="67" spans="2:8" ht="15">
      <c r="B67" s="12">
        <f t="shared" si="2"/>
        <v>0.07500000000000004</v>
      </c>
      <c r="D67" s="9">
        <f t="shared" si="4"/>
        <v>0.9334236645243263</v>
      </c>
      <c r="E67" s="22">
        <f t="shared" si="4"/>
        <v>1.2169735333923684</v>
      </c>
      <c r="F67" s="9">
        <f t="shared" si="4"/>
        <v>1.5171722307899969</v>
      </c>
      <c r="G67" s="9">
        <f t="shared" si="4"/>
        <v>1.8318189175486688</v>
      </c>
      <c r="H67" s="9">
        <f t="shared" si="4"/>
        <v>2.1587394933877757</v>
      </c>
    </row>
    <row r="68" spans="2:8" ht="15">
      <c r="B68" s="12">
        <f t="shared" si="2"/>
        <v>0.07600000000000004</v>
      </c>
      <c r="D68" s="9">
        <f t="shared" si="4"/>
        <v>0.9481253006516277</v>
      </c>
      <c r="E68" s="22">
        <f t="shared" si="4"/>
        <v>1.236524026902032</v>
      </c>
      <c r="F68" s="9">
        <f t="shared" si="4"/>
        <v>1.5418690575436877</v>
      </c>
      <c r="G68" s="9">
        <f t="shared" si="4"/>
        <v>1.8618688155936072</v>
      </c>
      <c r="H68" s="9">
        <f t="shared" si="4"/>
        <v>2.1942693123002446</v>
      </c>
    </row>
    <row r="69" spans="2:8" ht="15">
      <c r="B69" s="12">
        <f t="shared" si="2"/>
        <v>0.07700000000000004</v>
      </c>
      <c r="D69" s="9">
        <f t="shared" si="4"/>
        <v>0.9628796816510214</v>
      </c>
      <c r="E69" s="22">
        <f t="shared" si="4"/>
        <v>1.2561474397110617</v>
      </c>
      <c r="F69" s="9">
        <f t="shared" si="4"/>
        <v>1.5666566258284362</v>
      </c>
      <c r="G69" s="9">
        <f t="shared" si="4"/>
        <v>1.8920231502882494</v>
      </c>
      <c r="H69" s="9">
        <f t="shared" si="4"/>
        <v>2.229912206489897</v>
      </c>
    </row>
    <row r="70" spans="2:8" ht="15">
      <c r="B70" s="12">
        <f t="shared" si="2"/>
        <v>0.07800000000000004</v>
      </c>
      <c r="D70" s="9">
        <f t="shared" si="4"/>
        <v>0.9776864955569544</v>
      </c>
      <c r="E70" s="22">
        <f t="shared" si="4"/>
        <v>1.2758431188850357</v>
      </c>
      <c r="F70" s="9">
        <f t="shared" si="4"/>
        <v>1.5915338030255404</v>
      </c>
      <c r="G70" s="9">
        <f t="shared" si="4"/>
        <v>1.922280207558683</v>
      </c>
      <c r="H70" s="9">
        <f t="shared" si="4"/>
        <v>2.2656658392808566</v>
      </c>
    </row>
    <row r="71" spans="2:8" ht="15">
      <c r="B71" s="12">
        <f t="shared" si="2"/>
        <v>0.07900000000000004</v>
      </c>
      <c r="D71" s="9">
        <f t="shared" si="4"/>
        <v>0.9925454286622117</v>
      </c>
      <c r="E71" s="22">
        <f t="shared" si="4"/>
        <v>1.2956104101592727</v>
      </c>
      <c r="F71" s="9">
        <f t="shared" si="4"/>
        <v>1.6164994589027182</v>
      </c>
      <c r="G71" s="9">
        <f t="shared" si="4"/>
        <v>1.952638284843391</v>
      </c>
      <c r="H71" s="9">
        <f t="shared" si="4"/>
        <v>2.301527901278061</v>
      </c>
    </row>
    <row r="72" spans="2:8" ht="15">
      <c r="B72" s="12">
        <f t="shared" si="2"/>
        <v>0.08000000000000004</v>
      </c>
      <c r="D72" s="21">
        <f t="shared" si="4"/>
        <v>1.0074561655843208</v>
      </c>
      <c r="E72" s="9">
        <f t="shared" si="4"/>
        <v>1.315448658119018</v>
      </c>
      <c r="F72" s="9">
        <f t="shared" si="4"/>
        <v>1.6415524659657619</v>
      </c>
      <c r="G72" s="9">
        <f t="shared" si="4"/>
        <v>1.9830956916093707</v>
      </c>
      <c r="H72" s="9">
        <f t="shared" si="4"/>
        <v>2.337496110918724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Roman,Standaard"&amp;A</oddHeader>
    <oddFooter>&amp;C&amp;"Times New Roman,Standaard"Pagina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Sjaak Adriaanse</dc:creator>
  <cp:keywords/>
  <dc:description/>
  <cp:lastModifiedBy/>
  <dcterms:created xsi:type="dcterms:W3CDTF">2012-04-26T10:01:59Z</dcterms:created>
  <dcterms:modified xsi:type="dcterms:W3CDTF">2012-05-01T20:04:02Z</dcterms:modified>
  <cp:category/>
  <cp:version/>
  <cp:contentType/>
  <cp:contentStatus/>
  <cp:revision>1</cp:revision>
</cp:coreProperties>
</file>